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4030"/>
  <workbookPr date1904="1" showInkAnnotation="0" autoCompressPictures="0"/>
  <bookViews>
    <workbookView xWindow="480" yWindow="0" windowWidth="25600" windowHeight="15540" tabRatio="500"/>
  </bookViews>
  <sheets>
    <sheet name="Example 4.6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8" i="1" l="1"/>
  <c r="J7" i="1"/>
  <c r="G7" i="1"/>
  <c r="G8" i="1"/>
  <c r="G11" i="1" a="1"/>
  <c r="H11" i="1"/>
  <c r="G12" i="1"/>
  <c r="H12" i="1"/>
  <c r="G13" i="1"/>
  <c r="H13" i="1"/>
  <c r="G11" i="1"/>
  <c r="D14" i="1"/>
  <c r="C14" i="1"/>
  <c r="D13" i="1"/>
  <c r="C13" i="1"/>
  <c r="D12" i="1"/>
  <c r="C12" i="1"/>
  <c r="D11" i="1"/>
  <c r="C11" i="1"/>
  <c r="D10" i="1"/>
  <c r="C10" i="1"/>
  <c r="D9" i="1"/>
  <c r="C9" i="1"/>
  <c r="D8" i="1"/>
  <c r="C8" i="1"/>
  <c r="C7" i="1"/>
  <c r="D7" i="1"/>
</calcChain>
</file>

<file path=xl/sharedStrings.xml><?xml version="1.0" encoding="utf-8"?>
<sst xmlns="http://schemas.openxmlformats.org/spreadsheetml/2006/main" count="19" uniqueCount="18">
  <si>
    <t>Temperature</t>
  </si>
  <si>
    <t>Rate Coefficient</t>
  </si>
  <si>
    <r>
      <t>(</t>
    </r>
    <r>
      <rPr>
        <sz val="10"/>
        <rFont val="Symbol"/>
      </rPr>
      <t>∞</t>
    </r>
    <r>
      <rPr>
        <sz val="10"/>
        <rFont val="Verdana"/>
      </rPr>
      <t>C)</t>
    </r>
  </si>
  <si>
    <r>
      <t>(L mol</t>
    </r>
    <r>
      <rPr>
        <vertAlign val="superscript"/>
        <sz val="10"/>
        <rFont val="Verdana"/>
      </rPr>
      <t>-1</t>
    </r>
    <r>
      <rPr>
        <sz val="10"/>
        <rFont val="Verdana"/>
      </rPr>
      <t xml:space="preserve"> min</t>
    </r>
    <r>
      <rPr>
        <vertAlign val="superscript"/>
        <sz val="10"/>
        <rFont val="Verdana"/>
      </rPr>
      <t>-1</t>
    </r>
    <r>
      <rPr>
        <sz val="10"/>
        <rFont val="Verdana"/>
      </rPr>
      <t>)</t>
    </r>
  </si>
  <si>
    <t>1/T</t>
  </si>
  <si>
    <r>
      <t>K</t>
    </r>
    <r>
      <rPr>
        <vertAlign val="superscript"/>
        <sz val="10"/>
        <rFont val="Verdana"/>
      </rPr>
      <t>-1</t>
    </r>
  </si>
  <si>
    <t>ln(k)</t>
  </si>
  <si>
    <t>parameters:</t>
  </si>
  <si>
    <t>errors</t>
  </si>
  <si>
    <t>r^2, error on y</t>
  </si>
  <si>
    <t>y = mx + b</t>
  </si>
  <si>
    <t>m</t>
  </si>
  <si>
    <t>b</t>
  </si>
  <si>
    <t>k0 (=exp(b))</t>
  </si>
  <si>
    <t>E (=-m*Rgas)</t>
  </si>
  <si>
    <r>
      <t>λ</t>
    </r>
    <r>
      <rPr>
        <vertAlign val="subscript"/>
        <sz val="10"/>
        <rFont val="Verdana"/>
      </rPr>
      <t>E</t>
    </r>
    <r>
      <rPr>
        <sz val="10"/>
        <rFont val="Verdana"/>
      </rPr>
      <t xml:space="preserve"> (=R*λ</t>
    </r>
    <r>
      <rPr>
        <vertAlign val="subscript"/>
        <sz val="10"/>
        <rFont val="Verdana"/>
      </rPr>
      <t>m</t>
    </r>
    <r>
      <rPr>
        <sz val="10"/>
        <rFont val="Verdana"/>
      </rPr>
      <t>)</t>
    </r>
  </si>
  <si>
    <r>
      <t>kJ mo</t>
    </r>
    <r>
      <rPr>
        <sz val="10"/>
        <rFont val="Verdana"/>
      </rPr>
      <t>l</t>
    </r>
    <r>
      <rPr>
        <vertAlign val="superscript"/>
        <sz val="10"/>
        <rFont val="Verdana"/>
      </rPr>
      <t>-1</t>
    </r>
  </si>
  <si>
    <r>
      <t>λ</t>
    </r>
    <r>
      <rPr>
        <vertAlign val="subscript"/>
        <sz val="10"/>
        <rFont val="Verdana"/>
      </rPr>
      <t>k0</t>
    </r>
    <r>
      <rPr>
        <sz val="10"/>
        <rFont val="Verdana"/>
      </rPr>
      <t xml:space="preserve"> (=exp(b)*λ</t>
    </r>
    <r>
      <rPr>
        <vertAlign val="subscript"/>
        <sz val="10"/>
        <rFont val="Verdana"/>
      </rPr>
      <t>b</t>
    </r>
    <r>
      <rPr>
        <sz val="10"/>
        <rFont val="Verdana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</si>
</sst>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0"/>
      <name val="Verdana"/>
    </font>
    <font>
      <sz val="10"/>
      <name val="Symbol"/>
    </font>
    <font>
      <vertAlign val="superscript"/>
      <sz val="10"/>
      <name val="Verdana"/>
    </font>
    <font>
      <sz val="8"/>
      <name val="Verdana"/>
    </font>
    <font>
      <sz val="10"/>
      <name val="Arial"/>
    </font>
    <font>
      <vertAlign val="subscript"/>
      <sz val="10"/>
      <name val="Verdana"/>
    </font>
    <font>
      <u/>
      <sz val="10"/>
      <color theme="10"/>
      <name val="Verdana"/>
    </font>
    <font>
      <u/>
      <sz val="10"/>
      <color theme="11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7">
    <xf numFmtId="0" fontId="0" fillId="0" borderId="0" xfId="0"/>
    <xf numFmtId="11" fontId="0" fillId="0" borderId="0" xfId="0" applyNumberFormat="1"/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  <xf numFmtId="164" fontId="0" fillId="0" borderId="0" xfId="0" applyNumberFormat="1"/>
    <xf numFmtId="0" fontId="4" fillId="0" borderId="0" xfId="0" applyFont="1"/>
    <xf numFmtId="0" fontId="4" fillId="0" borderId="0" xfId="0" applyFont="1" applyAlignment="1">
      <alignment horizontal="center"/>
    </xf>
  </cellXfs>
  <cellStyles count="5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000106811632"/>
          <c:y val="0.124309643776526"/>
          <c:w val="0.838334186130967"/>
          <c:h val="0.693371568620178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  <a:effectLst/>
          </c:spPr>
          <c:marker>
            <c:symbol val="circle"/>
            <c:size val="8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  <a:effectLst/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0.0919385928103198"/>
                  <c:y val="-0.298895678318087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0" i="0" u="none" strike="noStrik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  <a:endParaRPr lang="en-US"/>
                </a:p>
              </c:txPr>
            </c:trendlineLbl>
          </c:trendline>
          <c:xVal>
            <c:numRef>
              <c:f>'Example 4.6'!$C$7:$C$14</c:f>
              <c:numCache>
                <c:formatCode>General</c:formatCode>
                <c:ptCount val="8"/>
                <c:pt idx="0">
                  <c:v>0.00353169698039908</c:v>
                </c:pt>
                <c:pt idx="1">
                  <c:v>0.00338810774182619</c:v>
                </c:pt>
                <c:pt idx="2">
                  <c:v>0.00319335781574325</c:v>
                </c:pt>
                <c:pt idx="3">
                  <c:v>0.00305670181873758</c:v>
                </c:pt>
                <c:pt idx="4">
                  <c:v>0.002957267484844</c:v>
                </c:pt>
                <c:pt idx="5">
                  <c:v>0.00284778584650434</c:v>
                </c:pt>
                <c:pt idx="6">
                  <c:v>0.00276128675962999</c:v>
                </c:pt>
                <c:pt idx="7">
                  <c:v>0.00265851389073508</c:v>
                </c:pt>
              </c:numCache>
            </c:numRef>
          </c:xVal>
          <c:yVal>
            <c:numRef>
              <c:f>'Example 4.6'!$D$7:$D$14</c:f>
              <c:numCache>
                <c:formatCode>General</c:formatCode>
                <c:ptCount val="8"/>
                <c:pt idx="0">
                  <c:v>-8.24335652578651</c:v>
                </c:pt>
                <c:pt idx="1">
                  <c:v>-7.645899825472818</c:v>
                </c:pt>
                <c:pt idx="2">
                  <c:v>-6.489044944123952</c:v>
                </c:pt>
                <c:pt idx="3">
                  <c:v>-5.477444032445472</c:v>
                </c:pt>
                <c:pt idx="4">
                  <c:v>-4.702783014855091</c:v>
                </c:pt>
                <c:pt idx="5">
                  <c:v>-3.844364356954331</c:v>
                </c:pt>
                <c:pt idx="6">
                  <c:v>-3.170085660698769</c:v>
                </c:pt>
                <c:pt idx="7">
                  <c:v>-2.36233509739982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2098552"/>
        <c:axId val="2092104504"/>
      </c:scatterChart>
      <c:valAx>
        <c:axId val="2092098552"/>
        <c:scaling>
          <c:orientation val="minMax"/>
          <c:min val="0.002"/>
        </c:scaling>
        <c:delete val="0"/>
        <c:axPos val="b"/>
        <c:title>
          <c:tx>
            <c:rich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1/T</a:t>
                </a:r>
              </a:p>
            </c:rich>
          </c:tx>
          <c:layout>
            <c:manualLayout>
              <c:xMode val="edge"/>
              <c:yMode val="edge"/>
              <c:x val="0.493333835178462"/>
              <c:y val="0.90055430824772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2092104504"/>
        <c:crossesAt val="-9.0"/>
        <c:crossBetween val="midCat"/>
      </c:valAx>
      <c:valAx>
        <c:axId val="20921045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ln(k)</a:t>
                </a:r>
              </a:p>
            </c:rich>
          </c:tx>
          <c:layout>
            <c:manualLayout>
              <c:xMode val="edge"/>
              <c:yMode val="edge"/>
              <c:x val="0.0216666887071622"/>
              <c:y val="0.4060781696699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2092098552"/>
        <c:crossesAt val="0.002"/>
        <c:crossBetween val="midCat"/>
      </c:valAx>
      <c:spPr>
        <a:solidFill>
          <a:srgbClr val="CDCDCD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Verdana"/>
          <a:ea typeface="Verdana"/>
          <a:cs typeface="Verdana"/>
        </a:defRPr>
      </a:pPr>
      <a:endParaRPr lang="en-US"/>
    </a:p>
  </c:txPr>
  <c:printSettings>
    <c:headerFooter/>
    <c:pageMargins b="1.0" l="0.75" r="0.75" t="1.0" header="0.5" footer="0.5"/>
    <c:pageSetup paperSize="0" orientation="landscape" horizontalDpi="-4" verticalDpi="-4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279400</xdr:colOff>
      <xdr:row>16</xdr:row>
      <xdr:rowOff>50800</xdr:rowOff>
    </xdr:from>
    <xdr:to>
      <xdr:col>7</xdr:col>
      <xdr:colOff>203200</xdr:colOff>
      <xdr:row>50</xdr:row>
      <xdr:rowOff>101600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35"/>
  <sheetViews>
    <sheetView tabSelected="1" workbookViewId="0">
      <selection activeCell="J9" sqref="J9"/>
    </sheetView>
  </sheetViews>
  <sheetFormatPr baseColWidth="10" defaultRowHeight="13" x14ac:dyDescent="0"/>
  <cols>
    <col min="1" max="1" width="11.140625" bestFit="1" customWidth="1"/>
    <col min="2" max="2" width="13.7109375" bestFit="1" customWidth="1"/>
    <col min="9" max="9" width="13.5703125" bestFit="1" customWidth="1"/>
  </cols>
  <sheetData>
    <row r="5" spans="1:10">
      <c r="A5" s="2" t="s">
        <v>0</v>
      </c>
      <c r="B5" s="2" t="s">
        <v>1</v>
      </c>
      <c r="C5" s="2" t="s">
        <v>4</v>
      </c>
      <c r="D5" s="2" t="s">
        <v>6</v>
      </c>
    </row>
    <row r="6" spans="1:10" ht="16">
      <c r="A6" s="2" t="s">
        <v>2</v>
      </c>
      <c r="B6" s="2" t="s">
        <v>3</v>
      </c>
      <c r="C6" s="2" t="s">
        <v>5</v>
      </c>
      <c r="D6" s="2"/>
    </row>
    <row r="7" spans="1:10" ht="16">
      <c r="A7" s="2">
        <v>10</v>
      </c>
      <c r="B7" s="3">
        <v>2.63E-4</v>
      </c>
      <c r="C7" s="2">
        <f>1/(A7+273.15)</f>
        <v>3.5316969803990822E-3</v>
      </c>
      <c r="D7" s="2">
        <f>LN(B7)</f>
        <v>-8.2433565257865098</v>
      </c>
      <c r="F7" t="s">
        <v>14</v>
      </c>
      <c r="G7" s="4">
        <f>-G11*8.3144/1000</f>
        <v>57.254798363813876</v>
      </c>
      <c r="H7" t="s">
        <v>16</v>
      </c>
      <c r="I7" t="s">
        <v>15</v>
      </c>
      <c r="J7" s="4">
        <f>G12*8.3144/1000</f>
        <v>2.138827256310464</v>
      </c>
    </row>
    <row r="8" spans="1:10" ht="16">
      <c r="A8" s="2">
        <v>22</v>
      </c>
      <c r="B8" s="3">
        <v>4.7800000000000002E-4</v>
      </c>
      <c r="C8" s="2">
        <f t="shared" ref="C8:C14" si="0">1/(A8+273.15)</f>
        <v>3.3881077418261903E-3</v>
      </c>
      <c r="D8" s="2">
        <f t="shared" ref="D8:D14" si="1">LN(B8)</f>
        <v>-7.6458998254728181</v>
      </c>
      <c r="F8" t="s">
        <v>13</v>
      </c>
      <c r="G8" s="1">
        <f>EXP(H11)</f>
        <v>6965740.2554651108</v>
      </c>
      <c r="H8" s="2" t="s">
        <v>3</v>
      </c>
      <c r="I8" t="s">
        <v>17</v>
      </c>
      <c r="J8" s="1">
        <f>H12*G8</f>
        <v>5488022.7536338624</v>
      </c>
    </row>
    <row r="9" spans="1:10">
      <c r="A9" s="2">
        <v>40</v>
      </c>
      <c r="B9" s="3">
        <v>1.5200000000000001E-3</v>
      </c>
      <c r="C9" s="2">
        <f t="shared" si="0"/>
        <v>3.1933578157432542E-3</v>
      </c>
      <c r="D9" s="2">
        <f t="shared" si="1"/>
        <v>-6.4890449441239522</v>
      </c>
    </row>
    <row r="10" spans="1:10">
      <c r="A10" s="2">
        <v>54</v>
      </c>
      <c r="B10" s="3">
        <v>4.1799999999999997E-3</v>
      </c>
      <c r="C10" s="2">
        <f t="shared" si="0"/>
        <v>3.0567018187375823E-3</v>
      </c>
      <c r="D10" s="2">
        <f t="shared" si="1"/>
        <v>-5.4774440324454723</v>
      </c>
      <c r="F10" s="5" t="s">
        <v>10</v>
      </c>
      <c r="G10" s="6" t="s">
        <v>11</v>
      </c>
      <c r="H10" s="2" t="s">
        <v>12</v>
      </c>
    </row>
    <row r="11" spans="1:10">
      <c r="A11" s="2">
        <v>65</v>
      </c>
      <c r="B11" s="3">
        <v>9.0699999999999999E-3</v>
      </c>
      <c r="C11" s="2">
        <f t="shared" si="0"/>
        <v>2.9572674848440043E-3</v>
      </c>
      <c r="D11" s="2">
        <f t="shared" si="1"/>
        <v>-4.7027830148550915</v>
      </c>
      <c r="F11" s="5" t="s">
        <v>7</v>
      </c>
      <c r="G11" s="5">
        <f t="array" ref="G11:H13">LINEST(D7:D14,C7:C14,TRUE,TRUE)</f>
        <v>-6886.2212984477392</v>
      </c>
      <c r="H11">
        <v>15.75651444174018</v>
      </c>
    </row>
    <row r="12" spans="1:10">
      <c r="A12" s="2">
        <v>78</v>
      </c>
      <c r="B12" s="3">
        <v>2.1399999999999999E-2</v>
      </c>
      <c r="C12" s="2">
        <f t="shared" si="0"/>
        <v>2.847785846504343E-3</v>
      </c>
      <c r="D12" s="2">
        <f t="shared" si="1"/>
        <v>-3.8443643569543311</v>
      </c>
      <c r="F12" s="5" t="s">
        <v>8</v>
      </c>
      <c r="G12" s="5">
        <v>257.24372850842684</v>
      </c>
      <c r="H12">
        <v>0.78785922994015234</v>
      </c>
    </row>
    <row r="13" spans="1:10">
      <c r="A13" s="2">
        <v>89</v>
      </c>
      <c r="B13" s="3">
        <v>4.2000000000000003E-2</v>
      </c>
      <c r="C13" s="2">
        <f t="shared" si="0"/>
        <v>2.7612867596299878E-3</v>
      </c>
      <c r="D13" s="2">
        <f t="shared" si="1"/>
        <v>-3.1700856606987688</v>
      </c>
      <c r="F13" s="5" t="s">
        <v>9</v>
      </c>
      <c r="G13" s="5">
        <v>0.99169656671044515</v>
      </c>
      <c r="H13">
        <v>0.20788226986070271</v>
      </c>
    </row>
    <row r="14" spans="1:10">
      <c r="A14" s="2">
        <v>103</v>
      </c>
      <c r="B14" s="3">
        <v>9.4200000000000006E-2</v>
      </c>
      <c r="C14" s="2">
        <f t="shared" si="0"/>
        <v>2.6585138907350794E-3</v>
      </c>
      <c r="D14" s="2">
        <f t="shared" si="1"/>
        <v>-2.3623350973998196</v>
      </c>
    </row>
    <row r="28" spans="2:2">
      <c r="B28" s="1"/>
    </row>
    <row r="29" spans="2:2">
      <c r="B29" s="1"/>
    </row>
    <row r="30" spans="2:2">
      <c r="B30" s="1"/>
    </row>
    <row r="31" spans="2:2">
      <c r="B31" s="1"/>
    </row>
    <row r="32" spans="2:2">
      <c r="B32" s="1"/>
    </row>
    <row r="33" spans="2:2">
      <c r="B33" s="1"/>
    </row>
    <row r="34" spans="2:2">
      <c r="B34" s="1"/>
    </row>
    <row r="35" spans="2:2">
      <c r="B35" s="1"/>
    </row>
  </sheetData>
  <phoneticPr fontId="3" type="noConversion"/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 4.6</vt:lpstr>
    </vt:vector>
  </TitlesOfParts>
  <Company>University at Buffalo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Lund</dc:creator>
  <cp:lastModifiedBy>Carl Lund</cp:lastModifiedBy>
  <dcterms:created xsi:type="dcterms:W3CDTF">2007-09-13T12:55:29Z</dcterms:created>
  <dcterms:modified xsi:type="dcterms:W3CDTF">2014-02-01T17:22:45Z</dcterms:modified>
</cp:coreProperties>
</file>